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Ons" sheetId="2" r:id="rId1"/>
  </sheets>
  <calcPr calcId="152511"/>
</workbook>
</file>

<file path=xl/calcChain.xml><?xml version="1.0" encoding="utf-8"?>
<calcChain xmlns="http://schemas.openxmlformats.org/spreadsheetml/2006/main">
  <c r="E16" i="2" l="1"/>
  <c r="F16" i="2"/>
  <c r="G16" i="2"/>
  <c r="H16" i="2"/>
  <c r="I16" i="2"/>
  <c r="J16" i="2"/>
  <c r="K16" i="2"/>
  <c r="L16" i="2"/>
  <c r="M16" i="2"/>
  <c r="N16" i="2"/>
  <c r="O16" i="2"/>
  <c r="D16" i="2"/>
  <c r="P15" i="2"/>
  <c r="C4" i="2"/>
  <c r="D4" i="2" s="1"/>
  <c r="E4" i="2" l="1"/>
</calcChain>
</file>

<file path=xl/sharedStrings.xml><?xml version="1.0" encoding="utf-8"?>
<sst xmlns="http://schemas.openxmlformats.org/spreadsheetml/2006/main" count="45" uniqueCount="34">
  <si>
    <t>PNXCD</t>
  </si>
  <si>
    <t>MGCQD</t>
  </si>
  <si>
    <t>VSCVD</t>
  </si>
  <si>
    <t>YMCXD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</si>
  <si>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</si>
  <si>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</si>
  <si>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</si>
  <si>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</si>
  <si>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</si>
  <si>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</si>
  <si>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</si>
  <si>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</si>
  <si>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</si>
  <si>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</si>
  <si>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</si>
  <si>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</si>
  <si>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CAPITAL</t>
  </si>
  <si>
    <t>X</t>
  </si>
  <si>
    <t>x</t>
  </si>
  <si>
    <t>Arcor</t>
  </si>
  <si>
    <t>Pampa</t>
  </si>
  <si>
    <t>YPF</t>
  </si>
  <si>
    <t>PAE</t>
  </si>
  <si>
    <t>Pluspetrol</t>
  </si>
  <si>
    <t>PLC4D</t>
  </si>
  <si>
    <t xml:space="preserve">Vista </t>
  </si>
  <si>
    <t>$</t>
  </si>
  <si>
    <t>Cant</t>
  </si>
  <si>
    <t>Dólar</t>
  </si>
  <si>
    <t>Pesos</t>
  </si>
  <si>
    <t>Renta</t>
  </si>
  <si>
    <t>Rentabilidad</t>
  </si>
  <si>
    <t>En pesos</t>
  </si>
  <si>
    <t>RC1CD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</si>
</sst>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  <numFmt numFmtId="165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0" fillId="5" borderId="2" xfId="0" applyFill="1" applyBorder="1"/>
    <xf numFmtId="0" fontId="0" fillId="0" borderId="2" xfId="0" applyBorder="1"/>
    <xf numFmtId="0" fontId="0" fillId="3" borderId="2" xfId="0" applyFill="1" applyBorder="1"/>
    <xf numFmtId="0" fontId="0" fillId="4" borderId="2" xfId="0" applyFill="1" applyBorder="1"/>
    <xf numFmtId="0" fontId="0" fillId="7" borderId="2" xfId="0" applyFill="1" applyBorder="1"/>
    <xf numFmtId="0" fontId="0" fillId="6" borderId="2" xfId="0" applyFill="1" applyBorder="1"/>
    <xf numFmtId="0" fontId="0" fillId="8" borderId="2" xfId="0" applyFill="1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Fill="1" applyBorder="1"/>
    <xf numFmtId="44" fontId="0" fillId="0" borderId="0" xfId="2" applyFont="1"/>
    <xf numFmtId="44" fontId="0" fillId="0" borderId="0" xfId="0" applyNumberFormat="1"/>
    <xf numFmtId="164" fontId="0" fillId="0" borderId="0" xfId="2" applyNumberFormat="1" applyFont="1"/>
    <xf numFmtId="164" fontId="0" fillId="0" borderId="0" xfId="0" applyNumberFormat="1"/>
    <xf numFmtId="165" fontId="0" fillId="0" borderId="0" xfId="1" applyNumberFormat="1" applyFont="1"/>
    <xf numFmtId="44" fontId="0" fillId="0" borderId="1" xfId="2" applyFont="1" applyBorder="1"/>
  </cellXfs>
  <cellStyles count="3">
    <cellStyle name="Moneda" xfId="2" builtinId="4"/>
    <cellStyle name="Normal" xfId="0" builtinId="0"/>
    <cellStyle name="Porcentaje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sesor.inviu.com.ar/cval/BYMA/market/bond/113fb72f-8bf0-412e-bf36-bcfd8603af66/RC1CO/24H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16"/>
  <sheetViews>
    <sheetView tabSelected="1" zoomScale="130" zoomScaleNormal="130" workbookViewId="0">
      <selection activeCell="M4" sqref="M4"/>
    </sheetView>
  </sheetViews>
  <sheetFormatPr baseColWidth="10" defaultRowHeight="15" x14ac:dyDescent="0.25"/>
  <cols>
    <col min="3" max="3" width="12.42578125" bestFit="1" customWidth="1"/>
    <col min="4" max="4" width="9.85546875" bestFit="1" customWidth="1"/>
    <col min="5" max="5" width="11.140625" customWidth="1"/>
    <col min="6" max="11" width="9.85546875" bestFit="1" customWidth="1"/>
    <col min="12" max="12" width="11.7109375" bestFit="1" customWidth="1"/>
    <col min="13" max="13" width="9.85546875" bestFit="1" customWidth="1"/>
    <col min="14" max="14" width="11.7109375" bestFit="1" customWidth="1"/>
    <col min="15" max="15" width="11.7109375" customWidth="1"/>
    <col min="16" max="16" width="15.42578125" bestFit="1" customWidth="1"/>
  </cols>
  <sheetData>
    <row r="3" spans="1:16" x14ac:dyDescent="0.25">
      <c r="C3" t="s">
        <v>29</v>
      </c>
      <c r="D3" t="s">
        <v>28</v>
      </c>
      <c r="E3" t="s">
        <v>31</v>
      </c>
    </row>
    <row r="4" spans="1:16" x14ac:dyDescent="0.25">
      <c r="B4" t="s">
        <v>16</v>
      </c>
      <c r="C4" s="18">
        <f>SUM(P8:P13)</f>
        <v>9646700</v>
      </c>
      <c r="D4" s="17">
        <f>C4/C5</f>
        <v>6305.0326797385624</v>
      </c>
      <c r="E4" s="19">
        <f>(P15/D4)</f>
        <v>7.8296184187338677E-2</v>
      </c>
    </row>
    <row r="5" spans="1:16" x14ac:dyDescent="0.25">
      <c r="B5" t="s">
        <v>28</v>
      </c>
      <c r="C5" s="17">
        <v>1530</v>
      </c>
    </row>
    <row r="6" spans="1:16" ht="15.75" thickBot="1" x14ac:dyDescent="0.3"/>
    <row r="7" spans="1:16" ht="15.75" thickBot="1" x14ac:dyDescent="0.3">
      <c r="C7" t="s">
        <v>27</v>
      </c>
      <c r="D7" s="11" t="s">
        <v>4</v>
      </c>
      <c r="E7" s="12" t="s">
        <v>5</v>
      </c>
      <c r="F7" s="12" t="s">
        <v>6</v>
      </c>
      <c r="G7" s="12" t="s">
        <v>7</v>
      </c>
      <c r="H7" s="12" t="s">
        <v>8</v>
      </c>
      <c r="I7" s="12" t="s">
        <v>9</v>
      </c>
      <c r="J7" s="12" t="s">
        <v>10</v>
      </c>
      <c r="K7" s="12" t="s">
        <v>11</v>
      </c>
      <c r="L7" s="12" t="s">
        <v>12</v>
      </c>
      <c r="M7" s="12" t="s">
        <v>13</v>
      </c>
      <c r="N7" s="12" t="s">
        <v>14</v>
      </c>
      <c r="O7" s="13" t="s">
        <v>15</v>
      </c>
      <c r="P7" s="14" t="s">
        <v>26</v>
      </c>
    </row>
    <row r="8" spans="1:16" x14ac:dyDescent="0.25">
      <c r="A8" s="2" t="s">
        <v>19</v>
      </c>
      <c r="B8" s="2" t="s">
        <v>33</v>
      </c>
      <c r="C8" s="3">
        <v>1000</v>
      </c>
      <c r="D8" s="9" t="s">
        <v>18</v>
      </c>
      <c r="E8" s="10"/>
      <c r="F8" s="10"/>
      <c r="G8" s="10"/>
      <c r="H8" s="10"/>
      <c r="I8" s="10"/>
      <c r="J8" s="9" t="s">
        <v>18</v>
      </c>
      <c r="K8" s="10"/>
      <c r="L8" s="10"/>
      <c r="M8" s="10"/>
      <c r="N8" s="10"/>
      <c r="O8" s="10"/>
      <c r="P8" s="15">
        <v>1567000</v>
      </c>
    </row>
    <row r="9" spans="1:16" x14ac:dyDescent="0.25">
      <c r="A9" s="4" t="s">
        <v>20</v>
      </c>
      <c r="B9" s="4" t="s">
        <v>1</v>
      </c>
      <c r="C9" s="3">
        <v>1000</v>
      </c>
      <c r="D9" s="3"/>
      <c r="E9" s="4" t="s">
        <v>17</v>
      </c>
      <c r="F9" s="3"/>
      <c r="G9" s="3"/>
      <c r="H9" s="3"/>
      <c r="I9" s="3"/>
      <c r="J9" s="3"/>
      <c r="K9" s="4" t="s">
        <v>17</v>
      </c>
      <c r="L9" s="3"/>
      <c r="M9" s="3"/>
      <c r="N9" s="3"/>
      <c r="O9" s="3"/>
      <c r="P9" s="15">
        <v>1585000</v>
      </c>
    </row>
    <row r="10" spans="1:16" x14ac:dyDescent="0.25">
      <c r="A10" s="5" t="s">
        <v>21</v>
      </c>
      <c r="B10" s="5" t="s">
        <v>3</v>
      </c>
      <c r="C10" s="3">
        <v>1000</v>
      </c>
      <c r="D10" s="3"/>
      <c r="E10" s="3"/>
      <c r="F10" s="5" t="s">
        <v>17</v>
      </c>
      <c r="G10" s="3"/>
      <c r="H10" s="3"/>
      <c r="I10" s="3"/>
      <c r="J10" s="3"/>
      <c r="K10" s="3"/>
      <c r="L10" s="5" t="s">
        <v>17</v>
      </c>
      <c r="M10" s="3"/>
      <c r="N10" s="3"/>
      <c r="O10" s="3"/>
      <c r="P10" s="15">
        <v>1546000</v>
      </c>
    </row>
    <row r="11" spans="1:16" x14ac:dyDescent="0.25">
      <c r="A11" s="6" t="s">
        <v>22</v>
      </c>
      <c r="B11" s="6" t="s">
        <v>0</v>
      </c>
      <c r="C11" s="3">
        <v>1000</v>
      </c>
      <c r="D11" s="3"/>
      <c r="E11" s="3"/>
      <c r="F11" s="3"/>
      <c r="G11" s="6" t="s">
        <v>18</v>
      </c>
      <c r="H11" s="3"/>
      <c r="I11" s="3"/>
      <c r="J11" s="3"/>
      <c r="K11" s="3"/>
      <c r="L11" s="3"/>
      <c r="M11" s="6" t="s">
        <v>18</v>
      </c>
      <c r="N11" s="3"/>
      <c r="O11" s="3"/>
      <c r="P11" s="15">
        <v>1709700</v>
      </c>
    </row>
    <row r="12" spans="1:16" x14ac:dyDescent="0.25">
      <c r="A12" s="7" t="s">
        <v>23</v>
      </c>
      <c r="B12" s="7" t="s">
        <v>24</v>
      </c>
      <c r="C12" s="3">
        <v>1000</v>
      </c>
      <c r="D12" s="3"/>
      <c r="E12" s="3"/>
      <c r="F12" s="3"/>
      <c r="G12" s="3"/>
      <c r="H12" s="7" t="s">
        <v>17</v>
      </c>
      <c r="I12" s="3"/>
      <c r="J12" s="3"/>
      <c r="K12" s="3"/>
      <c r="L12" s="3"/>
      <c r="M12" s="3"/>
      <c r="N12" s="7" t="s">
        <v>17</v>
      </c>
      <c r="O12" s="3"/>
      <c r="P12" s="15">
        <v>1619000</v>
      </c>
    </row>
    <row r="13" spans="1:16" x14ac:dyDescent="0.25">
      <c r="A13" s="8" t="s">
        <v>25</v>
      </c>
      <c r="B13" s="8" t="s">
        <v>2</v>
      </c>
      <c r="C13" s="3">
        <v>1000</v>
      </c>
      <c r="D13" s="3"/>
      <c r="E13" s="3"/>
      <c r="F13" s="3"/>
      <c r="G13" s="3"/>
      <c r="H13" s="3"/>
      <c r="I13" s="8" t="s">
        <v>17</v>
      </c>
      <c r="J13" s="3"/>
      <c r="K13" s="3"/>
      <c r="L13" s="3"/>
      <c r="M13" s="3"/>
      <c r="N13" s="3"/>
      <c r="O13" s="8" t="s">
        <v>17</v>
      </c>
      <c r="P13" s="15">
        <v>1620000</v>
      </c>
    </row>
    <row r="14" spans="1:16" x14ac:dyDescent="0.25">
      <c r="P14" s="16"/>
    </row>
    <row r="15" spans="1:16" ht="15.75" thickBot="1" x14ac:dyDescent="0.3">
      <c r="C15" s="1" t="s">
        <v>30</v>
      </c>
      <c r="D15" s="1">
        <v>38</v>
      </c>
      <c r="E15" s="1">
        <v>38</v>
      </c>
      <c r="F15" s="1">
        <v>43.21</v>
      </c>
      <c r="G15" s="1">
        <v>42.5</v>
      </c>
      <c r="H15" s="1">
        <v>42.5</v>
      </c>
      <c r="I15" s="1">
        <v>42.62</v>
      </c>
      <c r="J15" s="1">
        <v>38</v>
      </c>
      <c r="K15" s="1">
        <v>38</v>
      </c>
      <c r="L15" s="1">
        <v>43.21</v>
      </c>
      <c r="M15" s="1">
        <v>42.5</v>
      </c>
      <c r="N15" s="1">
        <v>42.5</v>
      </c>
      <c r="O15" s="1">
        <v>42.62</v>
      </c>
      <c r="P15" s="20">
        <f>SUM(D15:O15)</f>
        <v>493.66</v>
      </c>
    </row>
    <row r="16" spans="1:16" ht="15.75" thickTop="1" x14ac:dyDescent="0.25">
      <c r="C16" t="s">
        <v>32</v>
      </c>
      <c r="D16" s="18">
        <f>D15*$C$5</f>
        <v>58140</v>
      </c>
      <c r="E16" s="18">
        <f t="shared" ref="E16:O16" si="0">E15*$C$5</f>
        <v>58140</v>
      </c>
      <c r="F16" s="18">
        <f t="shared" si="0"/>
        <v>66111.3</v>
      </c>
      <c r="G16" s="18">
        <f t="shared" si="0"/>
        <v>65025</v>
      </c>
      <c r="H16" s="18">
        <f t="shared" si="0"/>
        <v>65025</v>
      </c>
      <c r="I16" s="18">
        <f t="shared" si="0"/>
        <v>65208.6</v>
      </c>
      <c r="J16" s="18">
        <f t="shared" si="0"/>
        <v>58140</v>
      </c>
      <c r="K16" s="18">
        <f t="shared" si="0"/>
        <v>58140</v>
      </c>
      <c r="L16" s="18">
        <f t="shared" si="0"/>
        <v>66111.3</v>
      </c>
      <c r="M16" s="18">
        <f t="shared" si="0"/>
        <v>65025</v>
      </c>
      <c r="N16" s="18">
        <f t="shared" si="0"/>
        <v>65025</v>
      </c>
      <c r="O16" s="18">
        <f t="shared" si="0"/>
        <v>65208.6</v>
      </c>
    </row>
  </sheetData>
  <hyperlinks>
    <hyperlink ref="B8" r:id="rId1" display="https://asesor.inviu.com.ar/cval/BYMA/market/bond/113fb72f-8bf0-412e-bf36-bcfd8603af66/RC1CO/24HS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2025-09-28T21:47:11Z</dcterms:modified>
</cp:coreProperties>
</file>